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udenttuhsd-my.sharepoint.com/personal/gabriel_martinez_tuhsd_org/Documents/SFB/Adjacent ways/Copper/"/>
    </mc:Choice>
  </mc:AlternateContent>
  <xr:revisionPtr revIDLastSave="0" documentId="8_{9086FFF1-2654-4F4E-8E1C-F5E49FA28410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E153" i="1" s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29" i="1"/>
  <c r="E131" i="1"/>
  <c r="E37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I45" i="1"/>
  <c r="I216" i="1" s="1"/>
  <c r="I59" i="1"/>
  <c r="E59" i="1" s="1"/>
  <c r="G87" i="1"/>
  <c r="E87" i="1" s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H216" i="1" l="1"/>
  <c r="E150" i="1"/>
  <c r="E45" i="1"/>
  <c r="G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<sst xmlns="http://schemas.openxmlformats.org/spreadsheetml/2006/main" count="410" uniqueCount="398">
  <si>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</si>
  <si>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</si>
  <si>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</si>
  <si>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</si>
  <si>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</si>
  <si>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</si>
  <si>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</si>
  <si>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</si>
  <si>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</si>
  <si>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</si>
  <si>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</si>
  <si>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</si>
  <si>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</si>
  <si>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</si>
  <si>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</si>
  <si>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</si>
  <si>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</si>
  <si>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</si>
  <si>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</si>
  <si>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</si>
  <si>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</si>
  <si>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</si>
  <si>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</si>
  <si>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</si>
  <si>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</si>
  <si>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</si>
  <si>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</si>
  <si>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</si>
  <si>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</si>
  <si>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</si>
  <si>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</si>
  <si>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</si>
  <si>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</si>
  <si>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</si>
  <si>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</si>
  <si>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</si>
  <si>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</si>
  <si>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</si>
  <si>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</si>
  <si>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</si>
  <si>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</si>
  <si>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</si>
  <si>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</si>
  <si>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</si>
  <si>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</si>
  <si>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</si>
  <si>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</si>
  <si>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</si>
  <si>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</si>
  <si>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</si>
  <si>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</si>
  <si>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</si>
  <si>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</si>
  <si>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</si>
  <si>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</si>
  <si>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</si>
  <si>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</si>
  <si>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</si>
  <si>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</si>
  <si>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</si>
  <si>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</si>
  <si>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</si>
  <si>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</si>
  <si>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</si>
  <si>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</si>
  <si>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</si>
  <si>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</si>
  <si>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</si>
  <si>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</si>
  <si>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</si>
  <si>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</si>
  <si>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</si>
  <si>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</si>
  <si>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</si>
  <si>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</si>
  <si>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</si>
  <si>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</si>
  <si>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</si>
  <si>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</si>
  <si>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</si>
  <si>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</si>
  <si>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</si>
  <si>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</si>
  <si>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</si>
  <si>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</si>
  <si>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</si>
  <si>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</si>
  <si>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</si>
  <si>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</si>
  <si>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</si>
  <si>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</si>
  <si>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</si>
  <si>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</si>
  <si>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</si>
  <si>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</si>
  <si>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</si>
  <si>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</si>
  <si>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</si>
  <si>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</si>
  <si>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</si>
  <si>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</si>
  <si>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</si>
  <si>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</si>
  <si>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</si>
  <si>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</si>
  <si>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</si>
  <si>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</si>
  <si>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</si>
  <si>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</si>
  <si>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</si>
  <si>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</si>
  <si>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</si>
  <si>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</si>
  <si>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</si>
  <si>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</si>
  <si>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</si>
  <si>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</si>
  <si>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</si>
  <si>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</si>
  <si>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</si>
  <si>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</si>
  <si>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</si>
  <si>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</si>
  <si>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</si>
  <si>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</si>
  <si>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</si>
  <si>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</si>
  <si>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</si>
  <si>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</si>
  <si>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</si>
  <si>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</si>
  <si>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</si>
  <si>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</si>
  <si>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</si>
  <si>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</si>
  <si>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</si>
  <si>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</si>
  <si>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</si>
  <si>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</si>
  <si>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</si>
  <si>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</si>
  <si>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</si>
  <si>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</si>
  <si>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</si>
  <si>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</si>
  <si>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</si>
  <si>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</si>
  <si>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</si>
  <si>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</si>
  <si>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</si>
  <si>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</si>
  <si>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</si>
  <si>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</si>
  <si>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</si>
  <si>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</si>
  <si>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</si>
  <si>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</si>
  <si>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</si>
  <si>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</si>
  <si>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</si>
  <si>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</si>
  <si>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</si>
  <si>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</si>
  <si>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</si>
  <si>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</si>
  <si>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</si>
  <si>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</si>
  <si>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</si>
  <si>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</si>
  <si>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</si>
  <si>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</si>
  <si>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</si>
  <si>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</si>
  <si>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</si>
  <si>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</si>
  <si>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</si>
  <si>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</si>
  <si>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</si>
  <si>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</si>
  <si>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</si>
  <si>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</si>
  <si>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</si>
  <si>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</si>
  <si>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</si>
  <si>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</si>
  <si>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</si>
  <si>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</si>
  <si>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</si>
  <si>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</si>
  <si>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</si>
  <si>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</si>
  <si>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</si>
  <si>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</si>
  <si>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</si>
  <si>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</si>
  <si>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</si>
  <si>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</si>
  <si>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</si>
  <si>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</si>
  <si>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</si>
  <si>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</si>
  <si>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</si>
  <si>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</si>
  <si>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</si>
  <si>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</si>
  <si>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</si>
  <si>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</si>
  <si>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</si>
  <si>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</si>
  <si>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</si>
  <si>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</si>
  <si>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</si>
  <si>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</si>
  <si>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</si>
  <si>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</si>
  <si>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</si>
  <si>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</si>
  <si>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</si>
  <si>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</si>
  <si>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</si>
  <si>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</si>
  <si>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</si>
  <si>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</si>
  <si>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</si>
  <si>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</si>
  <si>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</si>
  <si>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</si>
  <si>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</si>
  <si>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</si>
  <si>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</si>
  <si>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</si>
  <si>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</si>
  <si>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</si>
  <si>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</si>
  <si>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</si>
  <si>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</si>
  <si>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</si>
  <si>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</si>
  <si>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</si>
  <si>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</si>
  <si>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</si>
  <si>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</si>
  <si>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</si>
  <si>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</si>
  <si>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</si>
  <si>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</si>
  <si>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</si>
  <si>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</si>
  <si>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</si>
  <si>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</si>
  <si>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</si>
  <si>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</si>
  <si>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</si>
  <si>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</si>
  <si>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</si>
  <si>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</si>
  <si>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</si>
  <si>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</si>
  <si>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</si>
  <si>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</si>
  <si>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</si>
  <si>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</si>
  <si>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</si>
  <si>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</si>
  <si>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</si>
  <si>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</si>
  <si>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</si>
  <si>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</si>
  <si>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</si>
  <si>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</si>
  <si>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</si>
  <si>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</si>
  <si>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</si>
  <si>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</si>
  <si>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</si>
  <si>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</si>
  <si>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</si>
  <si>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</si>
  <si>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</si>
  <si>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</si>
  <si>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</si>
  <si>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</si>
  <si>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</si>
  <si>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</si>
  <si>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</si>
  <si>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</si>
  <si>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</si>
  <si>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</si>
  <si>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</si>
  <si>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</si>
  <si>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</si>
  <si>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</si>
  <si>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</si>
  <si>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</si>
  <si>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</si>
  <si>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</si>
  <si>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</si>
  <si>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</si>
  <si>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</si>
  <si>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</si>
  <si>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</si>
  <si>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</si>
  <si>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</si>
  <si>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</si>
  <si>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</si>
  <si>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</si>
  <si>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</si>
  <si>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</si>
  <si>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</si>
  <si>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</si>
  <si>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</si>
  <si>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</si>
  <si>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</si>
  <si>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</si>
  <si>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</si>
  <si>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</si>
  <si>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</si>
  <si>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</si>
  <si>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</si>
  <si>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</si>
  <si>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</si>
  <si>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</si>
  <si>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</si>
  <si>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</si>
  <si>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</si>
  <si>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</si>
  <si>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</si>
  <si>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</si>
  <si>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</si>
  <si>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</si>
  <si>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</si>
  <si>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</si>
  <si>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</si>
  <si>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</si>
  <si>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</si>
  <si>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</si>
  <si>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</si>
  <si>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</si>
  <si>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</si>
  <si>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</si>
  <si>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</si>
  <si>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</si>
  <si>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</si>
  <si>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</si>
  <si>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</si>
  <si>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</si>
  <si>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</si>
  <si>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</si>
  <si>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</si>
  <si>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</si>
  <si>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</si>
  <si>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</si>
  <si>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</si>
  <si>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</si>
  <si>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</si>
  <si>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</si>
  <si>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</si>
  <si>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</si>
  <si>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</si>
  <si>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</si>
  <si>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</si>
  <si>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</si>
  <si>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</si>
  <si>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</si>
  <si>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</si>
  <si>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</si>
  <si>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</si>
  <si>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</si>
  <si>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</si>
  <si>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</si>
  <si>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</si>
  <si>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</si>
  <si>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</si>
  <si>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</si>
  <si>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</si>
  <si>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</si>
  <si>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</si>
  <si>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</si>
  <si>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</si>
  <si>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</si>
  <si>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</si>
  <si>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</si>
  <si>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</si>
  <si>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</si>
  <si>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</si>
  <si>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</si>
  <si>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</si>
  <si>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</si>
  <si>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</si>
  <si>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</si>
  <si>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</si>
  <si>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</si>
  <si>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</si>
  <si>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RYTAN Construction</t>
  </si>
  <si>
    <t>Maricopa</t>
  </si>
  <si>
    <t>N/A</t>
  </si>
  <si>
    <t>Tolleson Union High School Dist</t>
  </si>
  <si>
    <t xml:space="preserve">Maricopa County - Glendale, 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</si>
</sst>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ytanconstruction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11" zoomScaleNormal="100" zoomScaleSheetLayoutView="100" workbookViewId="0">
      <selection activeCell="C11" sqref="C11"/>
    </sheetView>
  </sheetViews>
  <sheetFormatPr defaultColWidth="0.26953125" defaultRowHeight="12.5"/>
  <cols>
    <col min="1" max="1" width="0.54296875" customWidth="1"/>
    <col min="2" max="2" width="10" customWidth="1"/>
    <col min="3" max="3" width="27" customWidth="1"/>
    <col min="4" max="4" width="0.7265625" style="46" customWidth="1"/>
    <col min="5" max="5" width="16.1796875" style="26" customWidth="1"/>
    <col min="6" max="6" width="13.1796875" style="59" customWidth="1"/>
    <col min="7" max="7" width="17.1796875" style="47" customWidth="1"/>
    <col min="8" max="8" width="16.1796875" style="47" customWidth="1"/>
    <col min="9" max="9" width="16.1796875" style="48" customWidth="1"/>
    <col min="10" max="10" width="0.7265625" style="23" customWidth="1"/>
    <col min="11" max="11" width="20.453125" style="103" customWidth="1"/>
    <col min="12" max="12" width="10.54296875" style="104" hidden="1" customWidth="1"/>
    <col min="13" max="13" width="2.1796875" style="104" customWidth="1"/>
    <col min="14" max="14" width="20.453125" style="103" customWidth="1"/>
    <col min="15" max="15" width="10.54296875" style="104" hidden="1" customWidth="1"/>
    <col min="16" max="16" width="2.1796875" style="104" customWidth="1"/>
    <col min="17" max="17" width="20.453125" style="103" customWidth="1"/>
    <col min="18" max="18" width="10.54296875" style="104" hidden="1" customWidth="1"/>
    <col min="19" max="19" width="2.1796875" style="104" customWidth="1"/>
    <col min="20" max="20" width="20.453125" style="103" customWidth="1"/>
    <col min="21" max="21" width="10.54296875" style="104" hidden="1" customWidth="1"/>
    <col min="22" max="22" width="2.1796875" style="104" customWidth="1"/>
    <col min="23" max="23" width="20.453125" style="103" customWidth="1"/>
    <col min="24" max="24" width="10.54296875" style="104" hidden="1" customWidth="1"/>
    <col min="25" max="25" width="2.1796875" style="104" customWidth="1"/>
    <col min="26" max="67" width="0.26953125" style="105"/>
    <col min="68" max="137" width="0.269531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 ht="13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396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/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 t="s">
        <v>395</v>
      </c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 t="s">
        <v>393</v>
      </c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394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39" t="s">
        <v>397</v>
      </c>
      <c r="F12" s="340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128858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09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/>
      <c r="H20" s="246">
        <v>2500</v>
      </c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/>
      <c r="H21" s="246">
        <v>2640</v>
      </c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>
        <v>1</v>
      </c>
      <c r="F22" s="320" t="str">
        <f>IFERROR((#REF!+G22/#REF!),"")</f>
        <v/>
      </c>
      <c r="G22" s="246"/>
      <c r="H22" s="246">
        <v>2250</v>
      </c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7390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7390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4420</v>
      </c>
      <c r="F27" s="320" t="str">
        <f>IFERROR((#REF!+G27/#REF!),"")</f>
        <v/>
      </c>
      <c r="G27" s="251"/>
      <c r="H27" s="251">
        <v>16454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16454</v>
      </c>
      <c r="F29" s="179" t="str">
        <f>IFERROR((#REF!/#REF!),"")</f>
        <v/>
      </c>
      <c r="G29" s="53">
        <f>SUM(G26:G28)</f>
        <v>0</v>
      </c>
      <c r="H29" s="53">
        <f>SUM(H26:H28)</f>
        <v>16454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4420</v>
      </c>
      <c r="F191" s="147" t="str">
        <f>IFERROR((#REF!+G191/#REF!),"")</f>
        <v/>
      </c>
      <c r="G191" s="251"/>
      <c r="H191" s="251">
        <v>14376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14376</v>
      </c>
      <c r="F194" s="148" t="str">
        <f>IFERROR((#REF!/#REF!),"")</f>
        <v/>
      </c>
      <c r="G194" s="180">
        <f>SUM(G191:G193)</f>
        <v>0</v>
      </c>
      <c r="H194" s="180">
        <f>SUM(H191:H193)</f>
        <v>14376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4420</v>
      </c>
      <c r="F199" s="323" t="str">
        <f>IFERROR((#REF!+G199/#REF!),"")</f>
        <v/>
      </c>
      <c r="G199" s="251"/>
      <c r="H199" s="251">
        <v>67091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67091</v>
      </c>
      <c r="F207" s="148" t="str">
        <f>IFERROR((#REF!/#REF!),"")</f>
        <v/>
      </c>
      <c r="G207" s="180">
        <f>SUM(G196:G206)</f>
        <v>0</v>
      </c>
      <c r="H207" s="180">
        <f>SUM(H196:H206)</f>
        <v>67091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105311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105311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7.9995033292461465E-2</v>
      </c>
      <c r="C218" s="35" t="s">
        <v>172</v>
      </c>
      <c r="D218" s="14"/>
      <c r="E218" s="77"/>
      <c r="F218" s="331">
        <f t="shared" si="2"/>
        <v>10308</v>
      </c>
      <c r="G218" s="302"/>
      <c r="H218" s="303">
        <v>10308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4379</v>
      </c>
      <c r="G220" s="302"/>
      <c r="H220" s="303">
        <v>4379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1.2882397678064227E-2</v>
      </c>
      <c r="C222" s="38" t="s">
        <v>174</v>
      </c>
      <c r="D222" s="37"/>
      <c r="E222" s="79"/>
      <c r="F222" s="323">
        <f t="shared" si="2"/>
        <v>1660</v>
      </c>
      <c r="G222" s="304"/>
      <c r="H222" s="305">
        <v>1660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5.5875459808471341E-2</v>
      </c>
      <c r="C224" s="41" t="s">
        <v>176</v>
      </c>
      <c r="D224" s="37"/>
      <c r="E224" s="80"/>
      <c r="F224" s="325">
        <f t="shared" si="2"/>
        <v>7200</v>
      </c>
      <c r="G224" s="306"/>
      <c r="H224" s="307">
        <v>7200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23547</v>
      </c>
      <c r="F225" s="171"/>
      <c r="G225" s="43">
        <f>SUM(G217:G224)</f>
        <v>0</v>
      </c>
      <c r="H225" s="43">
        <f t="shared" ref="H225:I225" si="4">SUM(H217:H224)</f>
        <v>23547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5">
        <f>E216+E225</f>
        <v>128858</v>
      </c>
      <c r="F226" s="336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" right="0.25" top="0.75" bottom="0.75" header="0.3" footer="0.3"/>
  <pageSetup scale="80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2" ma:contentTypeDescription="Create a new document." ma:contentTypeScope="" ma:versionID="cfee71ddd6d7ce9d2ae4fee41f2c3ea8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fe4b05751dfb3d44ec4ea54a2276c8e7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503B44-D55F-4792-985F-CE269777A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874AD7-B785-4453-A827-A21A15531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88B5D-6E7D-4C87-A481-52C37656E0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Gabriel Martinez</cp:lastModifiedBy>
  <cp:lastPrinted>2021-01-08T15:00:28Z</cp:lastPrinted>
  <dcterms:created xsi:type="dcterms:W3CDTF">2006-08-31T18:48:44Z</dcterms:created>
  <dcterms:modified xsi:type="dcterms:W3CDTF">2021-06-02T13:35:56Z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</Properties>
</file>